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ЭтаКнига" defaultThemeVersion="124226"/>
  <bookViews>
    <workbookView xWindow="0" yWindow="0" windowWidth="15480" windowHeight="11025"/>
  </bookViews>
  <sheets>
    <sheet name="Лист1" sheetId="1" r:id="rId1"/>
    <sheet name="XLR_NoRangeSheet" sheetId="2" state="veryHidden" r:id="rId2"/>
  </sheets>
  <definedNames>
    <definedName name="Query1">Лист1!$A$7:$Y$11</definedName>
    <definedName name="Query2_ADRES" hidden="1">XLR_NoRangeSheet!$C$6</definedName>
    <definedName name="Query2_EMAIL" hidden="1">XLR_NoRangeSheet!$H$6</definedName>
    <definedName name="Query2_KURATOR" hidden="1">XLR_NoRangeSheet!$F$6</definedName>
    <definedName name="Query2_NAME_LOTA" hidden="1">XLR_NoRangeSheet!$E$6</definedName>
    <definedName name="Query2_NLOTA" hidden="1">XLR_NoRangeSheet!$B$6</definedName>
    <definedName name="Query2_NOTE" hidden="1">XLR_NoRangeSheet!$J$6</definedName>
    <definedName name="Query2_NPO" hidden="1">XLR_NoRangeSheet!$I$6</definedName>
    <definedName name="Query2_PRIL_NOMER" hidden="1">XLR_NoRangeSheet!$S$6</definedName>
    <definedName name="Query2_SROK" hidden="1">XLR_NoRangeSheet!$K$6</definedName>
    <definedName name="Query2_TEL" hidden="1">XLR_NoRangeSheet!$G$6</definedName>
    <definedName name="Query2_TIP" hidden="1">XLR_NoRangeSheet!$Q$6</definedName>
    <definedName name="Query2_TIPNAME" hidden="1">XLR_NoRangeSheet!$R$6</definedName>
    <definedName name="Query2_UA2" hidden="1">XLR_NoRangeSheet!$O$6</definedName>
    <definedName name="Query2_UA2NAME" hidden="1">XLR_NoRangeSheet!$P$6</definedName>
    <definedName name="Query2_USERE" hidden="1">XLR_NoRangeSheet!$N$6</definedName>
    <definedName name="Query2_USERN" hidden="1">XLR_NoRangeSheet!$L$6</definedName>
    <definedName name="Query2_USERT" hidden="1">XLR_NoRangeSheet!$M$6</definedName>
    <definedName name="Query2_VCODE" hidden="1">XLR_NoRangeSheet!$D$6</definedName>
    <definedName name="Query3">Лист1!$A$17:$K$17</definedName>
    <definedName name="XLR_ERRNAMESTR" hidden="1">XLR_NoRangeSheet!$B$5</definedName>
    <definedName name="XLR_VERSION" hidden="1">XLR_NoRangeSheet!$A$5</definedName>
  </definedNames>
  <calcPr calcId="124519" refMode="R1C1"/>
</workbook>
</file>

<file path=xl/calcChain.xml><?xml version="1.0" encoding="utf-8"?>
<calcChain xmlns="http://schemas.openxmlformats.org/spreadsheetml/2006/main">
  <c r="J9" i="1"/>
  <c r="J11" s="1"/>
  <c r="K11" s="1"/>
  <c r="K12" s="1"/>
  <c r="K9"/>
  <c r="K10" l="1"/>
  <c r="K8"/>
  <c r="K7"/>
  <c r="B10" l="1"/>
  <c r="B9"/>
  <c r="B8"/>
  <c r="B7"/>
  <c r="B5" i="2"/>
</calcChain>
</file>

<file path=xl/sharedStrings.xml><?xml version="1.0" encoding="utf-8"?>
<sst xmlns="http://schemas.openxmlformats.org/spreadsheetml/2006/main" count="70" uniqueCount="58">
  <si>
    <t>№ п.п.</t>
  </si>
  <si>
    <t>Описание</t>
  </si>
  <si>
    <t>Требуемые сроки поставки:</t>
  </si>
  <si>
    <t>Транспортировка товара:</t>
  </si>
  <si>
    <t>Особые условия</t>
  </si>
  <si>
    <t>Инициатор закупки:</t>
  </si>
  <si>
    <t>Контактное лицо по тех. Вопросам</t>
  </si>
  <si>
    <t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 за счет Поставщика.</t>
  </si>
  <si>
    <t>СПЕЦИФИКАЦИЯ</t>
  </si>
  <si>
    <t>Eд.изм</t>
  </si>
  <si>
    <t>Наименование товара</t>
  </si>
  <si>
    <t>Итого</t>
  </si>
  <si>
    <t>Цена за единицу измерения без НДС, включая стоимость тары и доставку, рубли РФ</t>
  </si>
  <si>
    <t>Сумма без НДС, включая стоимость тары и доставку, рубли РФ</t>
  </si>
  <si>
    <t>В т.ч. НДС</t>
  </si>
  <si>
    <t>Сумма в том числе НДС, включая стоимость тары и доставку, рубли РФ</t>
  </si>
  <si>
    <t>ЛОТ</t>
  </si>
  <si>
    <t>Номенклатура</t>
  </si>
  <si>
    <t>4.2, Developer  (build 122-D7)</t>
  </si>
  <si>
    <t>Query2</t>
  </si>
  <si>
    <t>Республика Башкортостан</t>
  </si>
  <si>
    <t>Поставка оптических мультиплексоров</t>
  </si>
  <si>
    <t>, тел. , эл.почта:</t>
  </si>
  <si>
    <t/>
  </si>
  <si>
    <t>01.06.2015</t>
  </si>
  <si>
    <t>Бадьина Лилия Альбертовна</t>
  </si>
  <si>
    <t>(347)221-57-43</t>
  </si>
  <si>
    <t>Отдел организации эксплуатации систем коммутации и сетей доступа</t>
  </si>
  <si>
    <t>Приложение 1.1</t>
  </si>
  <si>
    <t>шт</t>
  </si>
  <si>
    <t>42793</t>
  </si>
  <si>
    <t>МУЛЬТИПЛЕКСОР ОПТИЧЕСКИЙ TOPGATE-4E1-2F</t>
  </si>
  <si>
    <t>Оптический мультиплексор, 4 E1+100Mb Ethernet, 1U, 2 шасси под SFP</t>
  </si>
  <si>
    <t>42794</t>
  </si>
  <si>
    <t>МУЛЬТИПЛЕКСОР ОПТИЧЕСКИЙ TOPGATE-8E1-2FG</t>
  </si>
  <si>
    <t>Оптический мультиплексор, 8 E1+1Gb Ethernet, 1U, 2 шасси под SFP</t>
  </si>
  <si>
    <t>42807</t>
  </si>
  <si>
    <t>МУЛЬТИПЛЕКСОР ОПТИЧЕСКИЙ TOPGATE-2E1-1FE</t>
  </si>
  <si>
    <t>Оптический мультиплексор, 2 E1+1x100Mb Ethernet, 1U, без SFP</t>
  </si>
  <si>
    <t>42808</t>
  </si>
  <si>
    <t>МУЛЬТИПЛЕКСОР ОПТИЧЕСКИЙ TOPGATE-16E1-2FG</t>
  </si>
  <si>
    <t>Оптический мультиплексор, 16 E1+1Gb Ethernet, 1U, 2 шасси под SFP</t>
  </si>
  <si>
    <t>Приложение 1.2</t>
  </si>
  <si>
    <t>Гарантийные обязательства - 12 месяцев, авторизационное письмо от производителя</t>
  </si>
  <si>
    <t>Тимофеев И.А., тел. (347)221-54-78</t>
  </si>
  <si>
    <t>Тимофеев И.А тел .8/347/ 2215478</t>
  </si>
  <si>
    <t>Исполнитель:</t>
  </si>
  <si>
    <t>II кв.          (01.06.2015)</t>
  </si>
  <si>
    <t>Начальник отдела ОЭСКиСД</t>
  </si>
  <si>
    <t>+7(347)2215779</t>
  </si>
  <si>
    <t>Мустафин И.З.</t>
  </si>
  <si>
    <t xml:space="preserve"> до 1 июня 2015г</t>
  </si>
  <si>
    <r>
      <t>Объем может быть изменен на</t>
    </r>
    <r>
      <rPr>
        <b/>
        <sz val="11"/>
        <color theme="1"/>
        <rFont val="Calibri"/>
        <family val="2"/>
        <charset val="204"/>
        <scheme val="minor"/>
      </rPr>
      <t xml:space="preserve"> 30% </t>
    </r>
    <r>
      <rPr>
        <sz val="11"/>
        <color theme="1"/>
        <rFont val="Calibri"/>
        <family val="2"/>
        <charset val="204"/>
        <scheme val="minor"/>
      </rPr>
      <t>без изменения стоимости единицы</t>
    </r>
  </si>
  <si>
    <t>29</t>
  </si>
  <si>
    <r>
      <t xml:space="preserve">Предельная сумма лота составляет: </t>
    </r>
    <r>
      <rPr>
        <b/>
        <sz val="11"/>
        <color theme="1"/>
        <rFont val="Calibri"/>
        <family val="2"/>
        <charset val="204"/>
        <scheme val="minor"/>
      </rPr>
      <t xml:space="preserve"> 1 059 052,36</t>
    </r>
    <r>
      <rPr>
        <sz val="11"/>
        <color theme="1"/>
        <rFont val="Calibri"/>
        <family val="2"/>
        <charset val="204"/>
        <scheme val="minor"/>
      </rPr>
      <t xml:space="preserve">  руб. с НДС.</t>
    </r>
  </si>
  <si>
    <t>Адрес поставки</t>
  </si>
  <si>
    <t xml:space="preserve"> г. Уфа, ул. Каспийская, д.14; Мухаметшина З.Р. 89018173671</t>
  </si>
  <si>
    <t xml:space="preserve">  г. Уфа, ул. Каспийская, д.14; Мухаметшина З.Р. 89018173671</t>
  </si>
</sst>
</file>

<file path=xl/styles.xml><?xml version="1.0" encoding="utf-8"?>
<styleSheet xmlns="http://schemas.openxmlformats.org/spreadsheetml/2006/main">
  <numFmts count="1">
    <numFmt numFmtId="164" formatCode="#,##0.00_р_."/>
  </numFmts>
  <fonts count="6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3">
    <xf numFmtId="0" fontId="0" fillId="0" borderId="0" xfId="0"/>
    <xf numFmtId="0" fontId="0" fillId="0" borderId="1" xfId="0" applyBorder="1" applyAlignment="1">
      <alignment vertical="top" wrapText="1"/>
    </xf>
    <xf numFmtId="0" fontId="0" fillId="0" borderId="1" xfId="0" applyBorder="1" applyAlignment="1">
      <alignment vertical="top"/>
    </xf>
    <xf numFmtId="164" fontId="0" fillId="0" borderId="1" xfId="0" applyNumberFormat="1" applyBorder="1" applyAlignment="1">
      <alignment horizontal="right" vertical="top" wrapText="1"/>
    </xf>
    <xf numFmtId="0" fontId="0" fillId="0" borderId="1" xfId="0" applyBorder="1" applyAlignment="1">
      <alignment horizontal="center" vertical="top"/>
    </xf>
    <xf numFmtId="0" fontId="0" fillId="0" borderId="0" xfId="0"/>
    <xf numFmtId="0" fontId="3" fillId="0" borderId="2" xfId="0" applyFont="1" applyBorder="1" applyAlignment="1">
      <alignment horizontal="center" vertical="top" wrapText="1"/>
    </xf>
    <xf numFmtId="0" fontId="0" fillId="0" borderId="0" xfId="0"/>
    <xf numFmtId="0" fontId="0" fillId="0" borderId="0" xfId="0"/>
    <xf numFmtId="0" fontId="0" fillId="0" borderId="0" xfId="0" applyFont="1"/>
    <xf numFmtId="0" fontId="0" fillId="0" borderId="0" xfId="0" applyFont="1" applyAlignment="1">
      <alignment vertical="center" wrapText="1"/>
    </xf>
    <xf numFmtId="0" fontId="0" fillId="0" borderId="1" xfId="0" applyFont="1" applyBorder="1" applyAlignment="1">
      <alignment horizontal="center"/>
    </xf>
    <xf numFmtId="164" fontId="0" fillId="0" borderId="1" xfId="0" applyNumberFormat="1" applyBorder="1" applyAlignment="1">
      <alignment horizontal="right"/>
    </xf>
    <xf numFmtId="0" fontId="2" fillId="0" borderId="0" xfId="0" applyFont="1"/>
    <xf numFmtId="0" fontId="2" fillId="0" borderId="0" xfId="0" applyFont="1" applyAlignment="1">
      <alignment horizontal="left"/>
    </xf>
    <xf numFmtId="49" fontId="0" fillId="0" borderId="1" xfId="0" applyNumberFormat="1" applyBorder="1" applyAlignment="1">
      <alignment horizontal="left" vertical="top"/>
    </xf>
    <xf numFmtId="0" fontId="0" fillId="0" borderId="1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left"/>
    </xf>
    <xf numFmtId="0" fontId="0" fillId="0" borderId="0" xfId="0" quotePrefix="1"/>
    <xf numFmtId="49" fontId="0" fillId="0" borderId="0" xfId="0" applyNumberFormat="1"/>
    <xf numFmtId="0" fontId="5" fillId="0" borderId="0" xfId="0" applyFont="1"/>
    <xf numFmtId="49" fontId="5" fillId="0" borderId="0" xfId="0" applyNumberFormat="1" applyFont="1" applyAlignment="1">
      <alignment horizontal="left"/>
    </xf>
    <xf numFmtId="0" fontId="5" fillId="0" borderId="0" xfId="0" applyFont="1" applyAlignment="1">
      <alignment horizontal="right"/>
    </xf>
    <xf numFmtId="0" fontId="0" fillId="0" borderId="1" xfId="0" applyBorder="1"/>
    <xf numFmtId="164" fontId="0" fillId="0" borderId="1" xfId="0" applyNumberFormat="1" applyBorder="1"/>
    <xf numFmtId="4" fontId="0" fillId="0" borderId="1" xfId="0" applyNumberFormat="1" applyBorder="1" applyAlignment="1">
      <alignment horizontal="right"/>
    </xf>
    <xf numFmtId="0" fontId="0" fillId="0" borderId="1" xfId="0" applyBorder="1" applyAlignment="1">
      <alignment vertical="top" wrapText="1"/>
    </xf>
    <xf numFmtId="0" fontId="0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left"/>
    </xf>
    <xf numFmtId="0" fontId="2" fillId="0" borderId="1" xfId="0" applyFont="1" applyBorder="1" applyAlignment="1">
      <alignment horizontal="left"/>
    </xf>
    <xf numFmtId="0" fontId="0" fillId="0" borderId="1" xfId="0" applyBorder="1" applyAlignment="1">
      <alignment horizontal="left" vertical="top" wrapText="1"/>
    </xf>
    <xf numFmtId="0" fontId="0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0" fillId="0" borderId="1" xfId="0" applyFont="1" applyBorder="1" applyAlignment="1">
      <alignment horizontal="center" vertical="top" wrapText="1"/>
    </xf>
    <xf numFmtId="0" fontId="0" fillId="0" borderId="1" xfId="0" applyFont="1" applyBorder="1" applyAlignment="1">
      <alignment horizontal="center"/>
    </xf>
    <xf numFmtId="0" fontId="0" fillId="0" borderId="4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A1:Y22"/>
  <sheetViews>
    <sheetView tabSelected="1" zoomScale="75" zoomScaleNormal="75" workbookViewId="0">
      <selection activeCell="E15" sqref="E15:K15"/>
    </sheetView>
  </sheetViews>
  <sheetFormatPr defaultRowHeight="15"/>
  <cols>
    <col min="1" max="1" width="0.85546875" customWidth="1"/>
    <col min="2" max="2" width="8.42578125" customWidth="1"/>
    <col min="3" max="3" width="8.42578125" style="8" customWidth="1"/>
    <col min="4" max="4" width="26.42578125" customWidth="1"/>
    <col min="5" max="5" width="28.7109375" customWidth="1"/>
    <col min="7" max="7" width="14.28515625" customWidth="1"/>
    <col min="9" max="9" width="19.5703125" style="5" customWidth="1"/>
    <col min="10" max="10" width="16" style="5" customWidth="1"/>
    <col min="11" max="11" width="18.28515625" style="7" customWidth="1"/>
    <col min="12" max="12" width="65.85546875" customWidth="1"/>
    <col min="21" max="24" width="9.140625" style="8"/>
  </cols>
  <sheetData>
    <row r="1" spans="1:25">
      <c r="J1" s="5" t="s">
        <v>42</v>
      </c>
    </row>
    <row r="2" spans="1:25">
      <c r="B2" s="34" t="s">
        <v>8</v>
      </c>
      <c r="C2" s="34"/>
      <c r="D2" s="34"/>
      <c r="E2" s="34"/>
      <c r="F2" s="34"/>
      <c r="G2" s="34"/>
      <c r="H2" s="34"/>
      <c r="I2" s="34"/>
      <c r="J2" s="34"/>
      <c r="K2" s="34"/>
    </row>
    <row r="3" spans="1:25">
      <c r="B3" t="s">
        <v>16</v>
      </c>
      <c r="C3" s="8" t="s">
        <v>21</v>
      </c>
      <c r="D3" s="14"/>
      <c r="E3" s="13"/>
    </row>
    <row r="4" spans="1:25" s="9" customFormat="1" ht="15" customHeight="1">
      <c r="B4" s="33" t="s">
        <v>0</v>
      </c>
      <c r="C4" s="37" t="s">
        <v>17</v>
      </c>
      <c r="D4" s="33" t="s">
        <v>10</v>
      </c>
      <c r="E4" s="33" t="s">
        <v>1</v>
      </c>
      <c r="F4" s="33" t="s">
        <v>9</v>
      </c>
      <c r="G4" s="36"/>
      <c r="H4" s="36"/>
      <c r="I4" s="41" t="s">
        <v>12</v>
      </c>
      <c r="J4" s="39" t="s">
        <v>13</v>
      </c>
      <c r="K4" s="35" t="s">
        <v>15</v>
      </c>
      <c r="L4" s="33" t="s">
        <v>55</v>
      </c>
    </row>
    <row r="5" spans="1:25" s="10" customFormat="1" ht="64.5" customHeight="1">
      <c r="B5" s="33"/>
      <c r="C5" s="38"/>
      <c r="D5" s="33"/>
      <c r="E5" s="33"/>
      <c r="F5" s="33"/>
      <c r="G5" s="6" t="s">
        <v>47</v>
      </c>
      <c r="H5" s="6" t="s">
        <v>11</v>
      </c>
      <c r="I5" s="42"/>
      <c r="J5" s="40"/>
      <c r="K5" s="35"/>
      <c r="L5" s="33"/>
    </row>
    <row r="6" spans="1:25" s="9" customFormat="1">
      <c r="B6" s="11">
        <v>1</v>
      </c>
      <c r="C6" s="16">
        <v>2</v>
      </c>
      <c r="D6" s="11">
        <v>3</v>
      </c>
      <c r="E6" s="11">
        <v>4</v>
      </c>
      <c r="F6" s="11">
        <v>5</v>
      </c>
      <c r="G6" s="11">
        <v>6</v>
      </c>
      <c r="H6" s="11">
        <v>7</v>
      </c>
      <c r="I6" s="11">
        <v>8</v>
      </c>
      <c r="J6" s="11">
        <v>9</v>
      </c>
      <c r="K6" s="11">
        <v>10</v>
      </c>
      <c r="L6" s="28">
        <v>11</v>
      </c>
    </row>
    <row r="7" spans="1:25" ht="45">
      <c r="A7" s="8"/>
      <c r="B7" s="4">
        <f>ROW()-6</f>
        <v>1</v>
      </c>
      <c r="C7" s="4" t="s">
        <v>30</v>
      </c>
      <c r="D7" s="1" t="s">
        <v>31</v>
      </c>
      <c r="E7" s="1" t="s">
        <v>32</v>
      </c>
      <c r="F7" s="2" t="s">
        <v>29</v>
      </c>
      <c r="G7" s="15">
        <v>8</v>
      </c>
      <c r="H7" s="15">
        <v>8</v>
      </c>
      <c r="I7" s="3">
        <v>31058</v>
      </c>
      <c r="J7" s="3">
        <v>248464</v>
      </c>
      <c r="K7" s="3">
        <f t="shared" ref="K7:K10" si="0">J7*1.18</f>
        <v>293187.51999999996</v>
      </c>
      <c r="L7" s="27" t="s">
        <v>56</v>
      </c>
      <c r="M7" s="8"/>
      <c r="N7" s="8"/>
      <c r="O7" s="8"/>
      <c r="P7" s="8"/>
      <c r="Q7" s="8"/>
      <c r="R7" s="8"/>
      <c r="S7" s="8"/>
      <c r="T7" s="8"/>
      <c r="Y7" s="8"/>
    </row>
    <row r="8" spans="1:25" s="8" customFormat="1" ht="45">
      <c r="B8" s="4">
        <f>ROW()-6</f>
        <v>2</v>
      </c>
      <c r="C8" s="4" t="s">
        <v>33</v>
      </c>
      <c r="D8" s="1" t="s">
        <v>34</v>
      </c>
      <c r="E8" s="1" t="s">
        <v>35</v>
      </c>
      <c r="F8" s="2" t="s">
        <v>29</v>
      </c>
      <c r="G8" s="15">
        <v>2</v>
      </c>
      <c r="H8" s="15">
        <v>2</v>
      </c>
      <c r="I8" s="3">
        <v>46640</v>
      </c>
      <c r="J8" s="3">
        <v>93280</v>
      </c>
      <c r="K8" s="3">
        <f t="shared" si="0"/>
        <v>110070.39999999999</v>
      </c>
      <c r="L8" s="27" t="s">
        <v>57</v>
      </c>
    </row>
    <row r="9" spans="1:25" s="8" customFormat="1" ht="45">
      <c r="B9" s="4">
        <f>ROW()-6</f>
        <v>3</v>
      </c>
      <c r="C9" s="4" t="s">
        <v>36</v>
      </c>
      <c r="D9" s="1" t="s">
        <v>37</v>
      </c>
      <c r="E9" s="1" t="s">
        <v>38</v>
      </c>
      <c r="F9" s="2" t="s">
        <v>29</v>
      </c>
      <c r="G9" s="15" t="s">
        <v>53</v>
      </c>
      <c r="H9" s="15" t="s">
        <v>53</v>
      </c>
      <c r="I9" s="3">
        <v>14522</v>
      </c>
      <c r="J9" s="3">
        <f>I9*H9</f>
        <v>421138</v>
      </c>
      <c r="K9" s="3">
        <f>J9*1.18</f>
        <v>496942.83999999997</v>
      </c>
      <c r="L9" s="27" t="s">
        <v>56</v>
      </c>
    </row>
    <row r="10" spans="1:25" ht="45">
      <c r="A10" s="8"/>
      <c r="B10" s="4">
        <f>ROW()-6</f>
        <v>4</v>
      </c>
      <c r="C10" s="4" t="s">
        <v>39</v>
      </c>
      <c r="D10" s="1" t="s">
        <v>40</v>
      </c>
      <c r="E10" s="1" t="s">
        <v>41</v>
      </c>
      <c r="F10" s="2" t="s">
        <v>29</v>
      </c>
      <c r="G10" s="15">
        <v>2</v>
      </c>
      <c r="H10" s="15">
        <v>2</v>
      </c>
      <c r="I10" s="3">
        <v>67310</v>
      </c>
      <c r="J10" s="3">
        <v>134620</v>
      </c>
      <c r="K10" s="3">
        <f t="shared" si="0"/>
        <v>158851.6</v>
      </c>
      <c r="L10" s="27" t="s">
        <v>56</v>
      </c>
      <c r="M10" s="8"/>
      <c r="N10" s="8"/>
      <c r="O10" s="8"/>
      <c r="P10" s="8"/>
      <c r="Q10" s="8"/>
      <c r="R10" s="8"/>
      <c r="S10" s="8"/>
      <c r="T10" s="8"/>
      <c r="Y10" s="8"/>
    </row>
    <row r="11" spans="1:25">
      <c r="A11" s="8"/>
      <c r="B11" s="24"/>
      <c r="C11" s="24"/>
      <c r="D11" s="1"/>
      <c r="E11" s="1"/>
      <c r="F11" s="24"/>
      <c r="G11" s="24"/>
      <c r="H11" s="24"/>
      <c r="I11" s="25"/>
      <c r="J11" s="12">
        <f>SUM($J$7:$J$10)</f>
        <v>897502</v>
      </c>
      <c r="K11" s="3">
        <f>J11*1.18</f>
        <v>1059052.3599999999</v>
      </c>
      <c r="L11" s="8"/>
      <c r="M11" s="8"/>
      <c r="N11" s="8"/>
      <c r="O11" s="8"/>
      <c r="P11" s="8"/>
      <c r="Q11" s="8"/>
      <c r="R11" s="8"/>
      <c r="S11" s="8"/>
      <c r="T11" s="8"/>
      <c r="Y11" s="8"/>
    </row>
    <row r="12" spans="1:25" ht="16.5" customHeight="1">
      <c r="A12" s="8"/>
      <c r="B12" s="24"/>
      <c r="C12" s="24"/>
      <c r="D12" s="1"/>
      <c r="E12" s="1"/>
      <c r="F12" s="24"/>
      <c r="G12" s="24"/>
      <c r="H12" s="24"/>
      <c r="I12" s="24"/>
      <c r="J12" s="24" t="s">
        <v>14</v>
      </c>
      <c r="K12" s="26">
        <f>K11-J11</f>
        <v>161550.35999999987</v>
      </c>
      <c r="L12" s="8"/>
      <c r="M12" s="8"/>
      <c r="N12" s="8"/>
      <c r="O12" s="8"/>
      <c r="P12" s="8"/>
      <c r="Q12" s="8"/>
      <c r="R12" s="8"/>
      <c r="S12" s="8"/>
      <c r="T12" s="8"/>
      <c r="Y12" s="8"/>
    </row>
    <row r="13" spans="1:25">
      <c r="A13" s="8"/>
      <c r="B13" s="30" t="s">
        <v>54</v>
      </c>
      <c r="C13" s="30"/>
      <c r="D13" s="30"/>
      <c r="E13" s="30"/>
      <c r="F13" s="30"/>
      <c r="G13" s="30"/>
      <c r="H13" s="30"/>
      <c r="I13" s="30"/>
      <c r="J13" s="30"/>
      <c r="K13" s="30"/>
      <c r="M13" s="8"/>
      <c r="N13" s="8"/>
      <c r="O13" s="8"/>
      <c r="P13" s="8"/>
      <c r="Q13" s="8"/>
      <c r="R13" s="8"/>
      <c r="S13" s="8"/>
      <c r="T13" s="8"/>
      <c r="Y13" s="8"/>
    </row>
    <row r="14" spans="1:25">
      <c r="B14" s="30" t="s">
        <v>52</v>
      </c>
      <c r="C14" s="30"/>
      <c r="D14" s="30"/>
      <c r="E14" s="30"/>
      <c r="F14" s="30"/>
      <c r="G14" s="30"/>
      <c r="H14" s="30"/>
      <c r="I14" s="30"/>
      <c r="J14" s="30"/>
      <c r="K14" s="30"/>
      <c r="L14" s="8"/>
    </row>
    <row r="15" spans="1:25" s="8" customFormat="1">
      <c r="B15" s="29" t="s">
        <v>2</v>
      </c>
      <c r="C15" s="29"/>
      <c r="D15" s="29"/>
      <c r="E15" s="31" t="s">
        <v>51</v>
      </c>
      <c r="F15" s="31"/>
      <c r="G15" s="31"/>
      <c r="H15" s="31"/>
      <c r="I15" s="31"/>
      <c r="J15" s="31"/>
      <c r="K15" s="31"/>
    </row>
    <row r="16" spans="1:25" s="8" customFormat="1" ht="32.1" customHeight="1">
      <c r="B16" s="29" t="s">
        <v>3</v>
      </c>
      <c r="C16" s="29"/>
      <c r="D16" s="29"/>
      <c r="E16" s="32" t="s">
        <v>7</v>
      </c>
      <c r="F16" s="32"/>
      <c r="G16" s="32"/>
      <c r="H16" s="32"/>
      <c r="I16" s="32"/>
      <c r="J16" s="32"/>
      <c r="K16" s="32"/>
    </row>
    <row r="17" spans="2:12" s="8" customFormat="1" ht="15" customHeight="1">
      <c r="B17" s="29" t="s">
        <v>4</v>
      </c>
      <c r="C17" s="29"/>
      <c r="D17" s="29"/>
      <c r="E17" s="30" t="s">
        <v>43</v>
      </c>
      <c r="F17" s="30"/>
      <c r="G17" s="30"/>
      <c r="H17" s="30"/>
      <c r="I17" s="30"/>
      <c r="J17" s="30"/>
      <c r="K17" s="30"/>
    </row>
    <row r="18" spans="2:12" s="8" customFormat="1">
      <c r="B18" s="29" t="s">
        <v>5</v>
      </c>
      <c r="C18" s="29"/>
      <c r="D18" s="29"/>
      <c r="E18" s="30" t="s">
        <v>44</v>
      </c>
      <c r="F18" s="30"/>
      <c r="G18" s="30"/>
      <c r="H18" s="30"/>
      <c r="I18" s="30"/>
      <c r="J18" s="30"/>
      <c r="K18" s="30"/>
    </row>
    <row r="19" spans="2:12" s="8" customFormat="1">
      <c r="B19" s="29" t="s">
        <v>6</v>
      </c>
      <c r="C19" s="29"/>
      <c r="D19" s="29"/>
      <c r="E19" s="30" t="s">
        <v>45</v>
      </c>
      <c r="F19" s="30"/>
      <c r="G19" s="30"/>
      <c r="H19" s="30"/>
      <c r="I19" s="30"/>
      <c r="J19" s="30"/>
      <c r="K19" s="30"/>
    </row>
    <row r="20" spans="2:12" s="8" customFormat="1">
      <c r="B20" s="17"/>
      <c r="C20" s="17"/>
      <c r="D20" s="17"/>
      <c r="E20" s="18"/>
      <c r="F20" s="18"/>
      <c r="G20" s="18"/>
      <c r="H20" s="18"/>
      <c r="I20" s="18"/>
      <c r="J20" s="18"/>
    </row>
    <row r="21" spans="2:12" s="8" customFormat="1">
      <c r="B21" s="21"/>
      <c r="C21" s="21"/>
      <c r="D21" s="21" t="s">
        <v>48</v>
      </c>
      <c r="E21" s="21"/>
      <c r="F21" s="21"/>
      <c r="G21" s="18"/>
      <c r="H21" s="18"/>
      <c r="I21" s="18"/>
      <c r="J21" s="18"/>
      <c r="K21" s="18"/>
    </row>
    <row r="22" spans="2:12" s="8" customFormat="1">
      <c r="B22" s="21"/>
      <c r="C22" s="21" t="s">
        <v>46</v>
      </c>
      <c r="D22" s="23" t="s">
        <v>50</v>
      </c>
      <c r="E22" s="22" t="s">
        <v>49</v>
      </c>
      <c r="F22" s="21"/>
      <c r="L22"/>
    </row>
  </sheetData>
  <mergeCells count="23">
    <mergeCell ref="L4:L5"/>
    <mergeCell ref="B13:K13"/>
    <mergeCell ref="B2:K2"/>
    <mergeCell ref="B4:B5"/>
    <mergeCell ref="D4:D5"/>
    <mergeCell ref="K4:K5"/>
    <mergeCell ref="E4:E5"/>
    <mergeCell ref="F4:F5"/>
    <mergeCell ref="G4:H4"/>
    <mergeCell ref="C4:C5"/>
    <mergeCell ref="J4:J5"/>
    <mergeCell ref="I4:I5"/>
    <mergeCell ref="B17:D17"/>
    <mergeCell ref="B15:D15"/>
    <mergeCell ref="B14:K14"/>
    <mergeCell ref="B19:D19"/>
    <mergeCell ref="B16:D16"/>
    <mergeCell ref="B18:D18"/>
    <mergeCell ref="E15:K15"/>
    <mergeCell ref="E16:K16"/>
    <mergeCell ref="E17:K17"/>
    <mergeCell ref="E18:K18"/>
    <mergeCell ref="E19:K19"/>
  </mergeCells>
  <pageMargins left="0" right="0" top="0" bottom="0" header="0.31496062992125984" footer="0.31496062992125984"/>
  <pageSetup paperSize="9" scale="90" fitToHeight="0" orientation="landscape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2"/>
  <dimension ref="A5:S6"/>
  <sheetViews>
    <sheetView workbookViewId="0">
      <selection activeCell="A30013" sqref="A30013:Q30014"/>
    </sheetView>
  </sheetViews>
  <sheetFormatPr defaultRowHeight="15"/>
  <sheetData>
    <row r="5" spans="1:19">
      <c r="A5" s="19" t="s">
        <v>18</v>
      </c>
      <c r="B5" t="e">
        <f>XLR_ERRNAME</f>
        <v>#NAME?</v>
      </c>
    </row>
    <row r="6" spans="1:19">
      <c r="A6" t="s">
        <v>19</v>
      </c>
      <c r="B6">
        <v>7292</v>
      </c>
      <c r="C6" s="20" t="s">
        <v>20</v>
      </c>
      <c r="D6">
        <v>4866</v>
      </c>
      <c r="E6" s="20" t="s">
        <v>21</v>
      </c>
      <c r="F6" s="20" t="s">
        <v>22</v>
      </c>
      <c r="G6" s="20" t="s">
        <v>23</v>
      </c>
      <c r="H6" s="20" t="s">
        <v>23</v>
      </c>
      <c r="I6" s="20" t="s">
        <v>23</v>
      </c>
      <c r="J6" s="20" t="s">
        <v>21</v>
      </c>
      <c r="K6" s="20" t="s">
        <v>24</v>
      </c>
      <c r="L6" s="20" t="s">
        <v>25</v>
      </c>
      <c r="M6" s="20" t="s">
        <v>26</v>
      </c>
      <c r="N6" s="20" t="s">
        <v>23</v>
      </c>
      <c r="O6">
        <v>246342</v>
      </c>
      <c r="P6" s="20" t="s">
        <v>27</v>
      </c>
      <c r="Q6">
        <v>0</v>
      </c>
      <c r="R6" s="20" t="s">
        <v>23</v>
      </c>
      <c r="S6" s="20" t="s">
        <v>28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Query1</vt:lpstr>
      <vt:lpstr>Query3</vt:lpstr>
    </vt:vector>
  </TitlesOfParts>
  <Company>RSC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Бадьина Лилия Альбертовна</dc:creator>
  <cp:lastModifiedBy>e.farrahova</cp:lastModifiedBy>
  <cp:lastPrinted>2014-11-24T05:14:32Z</cp:lastPrinted>
  <dcterms:created xsi:type="dcterms:W3CDTF">2013-12-19T08:11:42Z</dcterms:created>
  <dcterms:modified xsi:type="dcterms:W3CDTF">2014-11-26T04:38:13Z</dcterms:modified>
</cp:coreProperties>
</file>